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.bin" ContentType="image/pn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NASTEOH\05-Projets\P2519 - BOXES CYNOTECHNIQUE DISP\04 - Economiste\04 - PRO\04 - DPGF\DPGF PRO - 12 11 2025\"/>
    </mc:Choice>
  </mc:AlternateContent>
  <xr:revisionPtr revIDLastSave="0" documentId="13_ncr:1_{F349B708-AC1A-422D-9080-B514A14FDB9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ot N°02 Page de garde" sheetId="1" r:id="rId1"/>
    <sheet name="Lot N°02 METALLERIE - SERRURER" sheetId="2" r:id="rId2"/>
  </sheets>
  <definedNames>
    <definedName name="_xlnm.Print_Titles" localSheetId="1">'Lot N°02 METALLERIE - SERRURER'!$1:$2</definedName>
    <definedName name="_xlnm.Print_Area" localSheetId="1">'Lot N°02 METALLERIE - SERRURER'!$A$1:$F$93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31" i="2"/>
  <c r="F33" i="2"/>
  <c r="F36" i="2"/>
  <c r="F38" i="2" s="1"/>
  <c r="F41" i="2"/>
  <c r="F43" i="2" s="1"/>
  <c r="F46" i="2"/>
  <c r="F47" i="2"/>
  <c r="F48" i="2"/>
  <c r="F49" i="2"/>
  <c r="F50" i="2"/>
  <c r="F51" i="2"/>
  <c r="F52" i="2"/>
  <c r="F53" i="2"/>
  <c r="F55" i="2"/>
  <c r="F58" i="2"/>
  <c r="F61" i="2" s="1"/>
  <c r="F59" i="2"/>
  <c r="F64" i="2"/>
  <c r="F68" i="2" s="1"/>
  <c r="F65" i="2"/>
  <c r="F66" i="2"/>
  <c r="F71" i="2"/>
  <c r="F72" i="2"/>
  <c r="F73" i="2"/>
  <c r="F74" i="2"/>
  <c r="F75" i="2"/>
  <c r="F76" i="2"/>
  <c r="F77" i="2"/>
  <c r="F78" i="2"/>
  <c r="F79" i="2"/>
  <c r="F81" i="2"/>
  <c r="F84" i="2"/>
  <c r="F85" i="2"/>
  <c r="F87" i="2"/>
  <c r="B92" i="2"/>
  <c r="F28" i="2" l="1"/>
  <c r="F91" i="2" s="1"/>
  <c r="F92" i="2" l="1"/>
  <c r="F93" i="2" s="1"/>
</calcChain>
</file>

<file path=xl/sharedStrings.xml><?xml version="1.0" encoding="utf-8"?>
<sst xmlns="http://schemas.openxmlformats.org/spreadsheetml/2006/main" count="276" uniqueCount="276">
  <si>
    <t>U</t>
  </si>
  <si>
    <t>Quantité</t>
  </si>
  <si>
    <t>Prix Unitaire HT en €</t>
  </si>
  <si>
    <t>Montant HT en €</t>
  </si>
  <si>
    <t>METALLERIE - SERRURERIE - COUVERTURE</t>
  </si>
  <si>
    <t>CH2</t>
  </si>
  <si>
    <t>COUV</t>
  </si>
  <si>
    <t>02-0</t>
  </si>
  <si>
    <t>SPECIFICATIONS GENERALES</t>
  </si>
  <si>
    <t>CH3</t>
  </si>
  <si>
    <t xml:space="preserve">02-0-1 </t>
  </si>
  <si>
    <t>Objet du marché</t>
  </si>
  <si>
    <t>ART</t>
  </si>
  <si>
    <t>000-C925</t>
  </si>
  <si>
    <t xml:space="preserve">02-0-2 </t>
  </si>
  <si>
    <t>Normes - DTU - Réglementations</t>
  </si>
  <si>
    <t>ART</t>
  </si>
  <si>
    <t>000-C926</t>
  </si>
  <si>
    <t xml:space="preserve">02-0-3 </t>
  </si>
  <si>
    <t>Prescriptions techniques - Charpente métallique</t>
  </si>
  <si>
    <t>ART</t>
  </si>
  <si>
    <t>000-M642</t>
  </si>
  <si>
    <t xml:space="preserve">02-0-4 </t>
  </si>
  <si>
    <t>Prescriptions techniques - Couverture</t>
  </si>
  <si>
    <t>ART</t>
  </si>
  <si>
    <t>000-B281</t>
  </si>
  <si>
    <t xml:space="preserve">02-0-5 </t>
  </si>
  <si>
    <t>Prescriptions techniques - Serrurerie</t>
  </si>
  <si>
    <t>ART</t>
  </si>
  <si>
    <t>000-C407</t>
  </si>
  <si>
    <t xml:space="preserve">02-0-6 </t>
  </si>
  <si>
    <t>Condition d'exécution des travaux</t>
  </si>
  <si>
    <t>ART</t>
  </si>
  <si>
    <t>000-C526</t>
  </si>
  <si>
    <t xml:space="preserve">02-0-7 </t>
  </si>
  <si>
    <t>Charge à prendre en compte</t>
  </si>
  <si>
    <t>ART</t>
  </si>
  <si>
    <t>000-B277</t>
  </si>
  <si>
    <t xml:space="preserve">02-0-8 </t>
  </si>
  <si>
    <t>Documents à fournir - Charpente métallique</t>
  </si>
  <si>
    <t>ART</t>
  </si>
  <si>
    <t>000-M622</t>
  </si>
  <si>
    <t xml:space="preserve">02-0-9 </t>
  </si>
  <si>
    <t>Documents à fournir - Couverture</t>
  </si>
  <si>
    <t>ART</t>
  </si>
  <si>
    <t>000-B278</t>
  </si>
  <si>
    <t xml:space="preserve">02-0-10 </t>
  </si>
  <si>
    <t>Documents à fournir - Serrurerie</t>
  </si>
  <si>
    <t>ART</t>
  </si>
  <si>
    <t>000-C409</t>
  </si>
  <si>
    <t xml:space="preserve">02-0-11 </t>
  </si>
  <si>
    <t>Situation climatique</t>
  </si>
  <si>
    <t>ART</t>
  </si>
  <si>
    <t>000-C928</t>
  </si>
  <si>
    <t xml:space="preserve">02-0-12 </t>
  </si>
  <si>
    <t>Zone sismique</t>
  </si>
  <si>
    <t>ART</t>
  </si>
  <si>
    <t>000-C929</t>
  </si>
  <si>
    <t xml:space="preserve">02-0-13 </t>
  </si>
  <si>
    <t>Échafaudages - Accès en hauteur - Moyens de levage</t>
  </si>
  <si>
    <t>ART</t>
  </si>
  <si>
    <t>000-C932</t>
  </si>
  <si>
    <t xml:space="preserve">02-0-14 </t>
  </si>
  <si>
    <t>Reconnaissance des lieux</t>
  </si>
  <si>
    <t>ART</t>
  </si>
  <si>
    <t>000-C933</t>
  </si>
  <si>
    <t xml:space="preserve">02-0-15 </t>
  </si>
  <si>
    <t>État des lieux</t>
  </si>
  <si>
    <t>ART</t>
  </si>
  <si>
    <t>000-C934</t>
  </si>
  <si>
    <t xml:space="preserve">02-0-16 </t>
  </si>
  <si>
    <t>Plan général de coordination sécurité et protection de la santé</t>
  </si>
  <si>
    <t>ART</t>
  </si>
  <si>
    <t>000-B279</t>
  </si>
  <si>
    <t xml:space="preserve">02-0-17 </t>
  </si>
  <si>
    <t>Intervention en site occupé</t>
  </si>
  <si>
    <t>ART</t>
  </si>
  <si>
    <t>000-C936</t>
  </si>
  <si>
    <t xml:space="preserve">02-0-18 </t>
  </si>
  <si>
    <t>Implantation - Traits de niveau</t>
  </si>
  <si>
    <t>ART</t>
  </si>
  <si>
    <t>000-C937</t>
  </si>
  <si>
    <t xml:space="preserve">02-0-19 </t>
  </si>
  <si>
    <t>Échantillons - Fiches produits</t>
  </si>
  <si>
    <t>ART</t>
  </si>
  <si>
    <t>000-C938</t>
  </si>
  <si>
    <t xml:space="preserve">02-0-20 </t>
  </si>
  <si>
    <t>Dossier des Ouvrages Exécutés (DOE)</t>
  </si>
  <si>
    <t>ART</t>
  </si>
  <si>
    <t>000-C939</t>
  </si>
  <si>
    <t xml:space="preserve">02-0-21 </t>
  </si>
  <si>
    <t>DPGF</t>
  </si>
  <si>
    <t>ART</t>
  </si>
  <si>
    <t>000-B280</t>
  </si>
  <si>
    <t>Total SPECIFICATIONS GENERALES</t>
  </si>
  <si>
    <t>STOT</t>
  </si>
  <si>
    <t>02-1</t>
  </si>
  <si>
    <t>ETUDES TECHNIQUES</t>
  </si>
  <si>
    <t>CH3</t>
  </si>
  <si>
    <t xml:space="preserve">02-1-1 </t>
  </si>
  <si>
    <t>Étude d'exécution</t>
  </si>
  <si>
    <t>Ens</t>
  </si>
  <si>
    <t>ART</t>
  </si>
  <si>
    <t>000-B800</t>
  </si>
  <si>
    <t>Total ETUDES TECHNIQUES</t>
  </si>
  <si>
    <t>STOT</t>
  </si>
  <si>
    <t>02-2</t>
  </si>
  <si>
    <t>INSTALLATION DE CHANTIER</t>
  </si>
  <si>
    <t>CH3</t>
  </si>
  <si>
    <t xml:space="preserve">02-2-1 </t>
  </si>
  <si>
    <t>Moyens de levage - Accès en hauteur</t>
  </si>
  <si>
    <t>Ens</t>
  </si>
  <si>
    <t>ART</t>
  </si>
  <si>
    <t>000-B812</t>
  </si>
  <si>
    <t>Total INSTALLATION DE CHANTIER</t>
  </si>
  <si>
    <t>STOT</t>
  </si>
  <si>
    <t>02-3</t>
  </si>
  <si>
    <t>STRUCTURES METALLIQUES</t>
  </si>
  <si>
    <t>CH3</t>
  </si>
  <si>
    <t xml:space="preserve">02-3-1 </t>
  </si>
  <si>
    <t>Structure métallique des boxes</t>
  </si>
  <si>
    <t>KG</t>
  </si>
  <si>
    <t>ART</t>
  </si>
  <si>
    <t>000-M994</t>
  </si>
  <si>
    <t>Total STRUCTURES METALLIQUES</t>
  </si>
  <si>
    <t>STOT</t>
  </si>
  <si>
    <t>02-4</t>
  </si>
  <si>
    <t>CLOISONS ET PORTES GRILLAGEES - BOXES</t>
  </si>
  <si>
    <t>CH3</t>
  </si>
  <si>
    <t xml:space="preserve">02-4-1 </t>
  </si>
  <si>
    <t>Dépose de cloisons grillagées</t>
  </si>
  <si>
    <t>ML</t>
  </si>
  <si>
    <t>ART</t>
  </si>
  <si>
    <t>000-M998</t>
  </si>
  <si>
    <t xml:space="preserve">02-4-2 </t>
  </si>
  <si>
    <t>Poutre de contreventement des murs des courettes</t>
  </si>
  <si>
    <t>ML</t>
  </si>
  <si>
    <t>ART</t>
  </si>
  <si>
    <t>000-N504</t>
  </si>
  <si>
    <t xml:space="preserve">02-4-3 </t>
  </si>
  <si>
    <t>Cloisons grillagées des boxes</t>
  </si>
  <si>
    <t>ML</t>
  </si>
  <si>
    <t>ART</t>
  </si>
  <si>
    <t>000-M991</t>
  </si>
  <si>
    <t xml:space="preserve">02-4-4 </t>
  </si>
  <si>
    <t>Portes grillagées des boxes</t>
  </si>
  <si>
    <t>U</t>
  </si>
  <si>
    <t>ART</t>
  </si>
  <si>
    <t>000-M992</t>
  </si>
  <si>
    <t xml:space="preserve">02-4-5 </t>
  </si>
  <si>
    <t>Cloisons grillagées des courettes</t>
  </si>
  <si>
    <t>ML</t>
  </si>
  <si>
    <t>ART</t>
  </si>
  <si>
    <t>000-N701</t>
  </si>
  <si>
    <t xml:space="preserve">02-4-6 </t>
  </si>
  <si>
    <t>Portes grillagées des courettes</t>
  </si>
  <si>
    <t>U</t>
  </si>
  <si>
    <t>ART</t>
  </si>
  <si>
    <t>000-N702</t>
  </si>
  <si>
    <t xml:space="preserve">02-4-7 </t>
  </si>
  <si>
    <t>Remplissage par tôles des cloisons grillagées existantes</t>
  </si>
  <si>
    <t>M2</t>
  </si>
  <si>
    <t>ART</t>
  </si>
  <si>
    <t>000-N403</t>
  </si>
  <si>
    <t xml:space="preserve">02-4-8 </t>
  </si>
  <si>
    <t>Passe gamelle</t>
  </si>
  <si>
    <t>U</t>
  </si>
  <si>
    <t>ART</t>
  </si>
  <si>
    <t>000-M993</t>
  </si>
  <si>
    <t>Total CLOISONS ET PORTES GRILLAGEES - BOXES</t>
  </si>
  <si>
    <t>STOT</t>
  </si>
  <si>
    <t>02-5</t>
  </si>
  <si>
    <t>CLOISONS ET PORTES GRILLAGEES - INFIRMERIE</t>
  </si>
  <si>
    <t>CH3</t>
  </si>
  <si>
    <t xml:space="preserve">02-5-1 </t>
  </si>
  <si>
    <t>Dépose, révision et repose des plafonds grillagés</t>
  </si>
  <si>
    <t>M2</t>
  </si>
  <si>
    <t>ART</t>
  </si>
  <si>
    <t>000-M985</t>
  </si>
  <si>
    <t xml:space="preserve">02-5-2 </t>
  </si>
  <si>
    <t>Dépose, révision et repose des portes grillagées</t>
  </si>
  <si>
    <t>U</t>
  </si>
  <si>
    <t>ART</t>
  </si>
  <si>
    <t>000-M988</t>
  </si>
  <si>
    <t>Total CLOISONS ET PORTES GRILLAGEES - INFIRMERIE</t>
  </si>
  <si>
    <t>STOT</t>
  </si>
  <si>
    <t>02-6</t>
  </si>
  <si>
    <t>TRAVAUX SUR COUVERTURE EXISTANTE</t>
  </si>
  <si>
    <t>CH3</t>
  </si>
  <si>
    <t xml:space="preserve">02-6-1 </t>
  </si>
  <si>
    <t>Dépose de descente et dauphin fonte</t>
  </si>
  <si>
    <t>U</t>
  </si>
  <si>
    <t>ART</t>
  </si>
  <si>
    <t>000-C995</t>
  </si>
  <si>
    <t xml:space="preserve">02-6-2 </t>
  </si>
  <si>
    <t>Modification et adaptation de la pente d'écoulement sur la gouttière existante</t>
  </si>
  <si>
    <t>ML</t>
  </si>
  <si>
    <t>ART</t>
  </si>
  <si>
    <t>000-C994</t>
  </si>
  <si>
    <t xml:space="preserve">02-6-3 </t>
  </si>
  <si>
    <t>Modification et adaptation descente extérieure eaux pluviales en zinc</t>
  </si>
  <si>
    <t>U</t>
  </si>
  <si>
    <t>ART</t>
  </si>
  <si>
    <t>000-M996</t>
  </si>
  <si>
    <t>Total TRAVAUX SUR COUVERTURE EXISTANTE</t>
  </si>
  <si>
    <t>STOT</t>
  </si>
  <si>
    <t>02-7</t>
  </si>
  <si>
    <t>COUVERTURE EN PANNEAU SANDWICH</t>
  </si>
  <si>
    <t>CH3</t>
  </si>
  <si>
    <t xml:space="preserve">02-7-1 </t>
  </si>
  <si>
    <t>Couverture en panneau sandwich nervuré avec laine de roche</t>
  </si>
  <si>
    <t>M2</t>
  </si>
  <si>
    <t>ART</t>
  </si>
  <si>
    <t>000-D920</t>
  </si>
  <si>
    <t xml:space="preserve">02-7-2 </t>
  </si>
  <si>
    <t>Bande de rive en faîtage</t>
  </si>
  <si>
    <t>ML</t>
  </si>
  <si>
    <t>ART</t>
  </si>
  <si>
    <t>000-D923</t>
  </si>
  <si>
    <t xml:space="preserve">02-7-3 </t>
  </si>
  <si>
    <t>Bande de rive en solin</t>
  </si>
  <si>
    <t>ML</t>
  </si>
  <si>
    <t>ART</t>
  </si>
  <si>
    <t>000-D925</t>
  </si>
  <si>
    <t xml:space="preserve">02-7-4 </t>
  </si>
  <si>
    <t>Bande d'égout</t>
  </si>
  <si>
    <t>ML</t>
  </si>
  <si>
    <t>ART</t>
  </si>
  <si>
    <t>000-D927</t>
  </si>
  <si>
    <t xml:space="preserve">02-7-5 </t>
  </si>
  <si>
    <t>Chéneau en acier thermolaqué</t>
  </si>
  <si>
    <t>ML</t>
  </si>
  <si>
    <t>ART</t>
  </si>
  <si>
    <t>000-C982</t>
  </si>
  <si>
    <t xml:space="preserve">02-7-6 </t>
  </si>
  <si>
    <t>Boite eaux pluviales en acier thermolaqué</t>
  </si>
  <si>
    <t>U</t>
  </si>
  <si>
    <t>ART</t>
  </si>
  <si>
    <t>000-B284</t>
  </si>
  <si>
    <t xml:space="preserve">02-7-7 </t>
  </si>
  <si>
    <t>Descente extérieure eaux pluviales en acier thermolaqué</t>
  </si>
  <si>
    <t>ML</t>
  </si>
  <si>
    <t>ART</t>
  </si>
  <si>
    <t>000-C945</t>
  </si>
  <si>
    <t xml:space="preserve">02-7-8 </t>
  </si>
  <si>
    <t>Dauphin fonte 1.00 m ht</t>
  </si>
  <si>
    <t>U</t>
  </si>
  <si>
    <t>ART</t>
  </si>
  <si>
    <t>000-C950</t>
  </si>
  <si>
    <t xml:space="preserve">02-7-9 </t>
  </si>
  <si>
    <t>Accessoires divers de finition</t>
  </si>
  <si>
    <t>Ens</t>
  </si>
  <si>
    <t>ART</t>
  </si>
  <si>
    <t>000-D928</t>
  </si>
  <si>
    <t>Total COUVERTURE EN PANNEAU SANDWICH</t>
  </si>
  <si>
    <t>STOT</t>
  </si>
  <si>
    <t>02-8</t>
  </si>
  <si>
    <t>TRAPPES A GUILLOTINE</t>
  </si>
  <si>
    <t>CH3</t>
  </si>
  <si>
    <t xml:space="preserve">02-8-1 </t>
  </si>
  <si>
    <t>Trappe à guillotine avec coffre de rangement</t>
  </si>
  <si>
    <t>U</t>
  </si>
  <si>
    <t>ART</t>
  </si>
  <si>
    <t>000-L873</t>
  </si>
  <si>
    <t xml:space="preserve">02-8-2 </t>
  </si>
  <si>
    <t>Capotage de protection de câble</t>
  </si>
  <si>
    <t>ML</t>
  </si>
  <si>
    <t>ART</t>
  </si>
  <si>
    <t>000-N503</t>
  </si>
  <si>
    <t>Total TRAPPES A GUILLOTINE</t>
  </si>
  <si>
    <t>STOT</t>
  </si>
  <si>
    <t>Montant HT du Lot N°02 METALLERIE - SERRURERIE - COUVERTURE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</si>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</sst>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4" x14ac:knownFonts="1">
    <font>
      <sz val="11"/>
      <color theme="1"/>
      <name val="Calibri"/>
      <family val="2"/>
      <scheme val="minor"/>
    </font>
    <font>
      <sz val="8"/>
      <color rgb="FF000000"/>
      <name val="Poppins"/>
      <family val="1"/>
    </font>
    <font>
      <b/>
      <sz val="11"/>
      <color rgb="FF000000"/>
      <name val="Arial"/>
      <family val="1"/>
    </font>
    <font>
      <i/>
      <sz val="10"/>
      <color rgb="FF5B5B5B"/>
      <name val="Arial"/>
      <family val="1"/>
    </font>
    <font>
      <sz val="11"/>
      <color rgb="FF5B5B5B"/>
      <name val="Arial"/>
      <family val="1"/>
    </font>
    <font>
      <sz val="14"/>
      <color rgb="FF66B2E4"/>
      <name val="Poppins"/>
      <family val="1"/>
    </font>
    <font>
      <sz val="10"/>
      <color rgb="FF000000"/>
      <name val="Calibri Light"/>
      <family val="1"/>
    </font>
    <font>
      <sz val="10"/>
      <color rgb="FF000000"/>
      <name val="Arial"/>
      <family val="1"/>
    </font>
    <font>
      <b/>
      <sz val="10"/>
      <color rgb="FFCC4C36"/>
      <name val="Poppins"/>
      <family val="1"/>
    </font>
    <font>
      <sz val="12"/>
      <color rgb="FFCC4C36"/>
      <name val="Poppins"/>
      <family val="1"/>
    </font>
    <font>
      <sz val="10"/>
      <color rgb="FFCC4C36"/>
      <name val="Poppins"/>
      <family val="1"/>
    </font>
    <font>
      <b/>
      <sz val="9"/>
      <color rgb="FF4A4A49"/>
      <name val="Poppins"/>
      <family val="1"/>
    </font>
    <font>
      <sz val="10"/>
      <color rgb="FF000000"/>
      <name val="Calibri"/>
      <family val="1"/>
    </font>
    <font>
      <sz val="10"/>
      <color rgb="FF000000"/>
      <name val="Poppins"/>
      <family val="1"/>
    </font>
    <font>
      <sz val="10"/>
      <color rgb="FFFF0000"/>
      <name val="Arial"/>
      <family val="1"/>
    </font>
    <font>
      <b/>
      <sz val="10"/>
      <color rgb="FF66B2E4"/>
      <name val="Poppins"/>
      <family val="1"/>
    </font>
    <font>
      <sz val="8"/>
      <color rgb="FF000000"/>
      <name val="Arial"/>
      <family val="1"/>
    </font>
    <font>
      <u/>
      <sz val="10"/>
      <color rgb="FF000000"/>
      <name val="Poppins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FFFFFF"/>
      </patternFill>
    </fill>
  </fills>
  <borders count="2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9" fillId="2" borderId="0">
      <alignment horizontal="right" vertical="top" wrapText="1"/>
    </xf>
    <xf numFmtId="0" fontId="10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1" fillId="0" borderId="0" applyFill="0">
      <alignment horizontal="right" vertical="top" wrapText="1"/>
    </xf>
    <xf numFmtId="0" fontId="10" fillId="0" borderId="0" applyFill="0">
      <alignment horizontal="left" vertical="top" wrapText="1" inden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 indent="2"/>
    </xf>
    <xf numFmtId="0" fontId="12" fillId="0" borderId="0" applyFill="0">
      <alignment horizontal="left" vertical="top" wrapText="1" indent="3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 indent="5"/>
    </xf>
    <xf numFmtId="0" fontId="16" fillId="0" borderId="0" applyFill="0">
      <alignment horizontal="left" vertical="top" wrapText="1" indent="5"/>
    </xf>
    <xf numFmtId="0" fontId="17" fillId="0" borderId="0" applyFill="0">
      <alignment horizontal="left" vertical="top" wrapText="1" indent="5"/>
    </xf>
    <xf numFmtId="0" fontId="13" fillId="0" borderId="0" applyFill="0">
      <alignment horizontal="left" vertical="top" wrapText="1" indent="5"/>
    </xf>
    <xf numFmtId="0" fontId="16" fillId="0" borderId="0" applyFill="0">
      <alignment horizontal="left" vertical="top" wrapText="1" indent="5"/>
    </xf>
    <xf numFmtId="0" fontId="16" fillId="0" borderId="0" applyFill="0">
      <alignment horizontal="left" vertical="top" wrapText="1" indent="5"/>
    </xf>
    <xf numFmtId="0" fontId="18" fillId="0" borderId="0" applyFill="0">
      <alignment horizontal="left" vertical="top" wrapText="1" inden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/>
    </xf>
  </cellStyleXfs>
  <cellXfs count="37">
    <xf numFmtId="0" fontId="0" fillId="0" borderId="0" xfId="0"/>
    <xf numFmtId="0" fontId="0" fillId="0" borderId="19" xfId="0" applyBorder="1" applyAlignment="1">
      <alignment horizontal="left" vertical="top" wrapText="1"/>
    </xf>
    <xf numFmtId="0" fontId="0" fillId="0" borderId="17" xfId="0" applyBorder="1" applyAlignment="1">
      <alignment horizontal="center" vertical="top" wrapText="1"/>
    </xf>
    <xf numFmtId="0" fontId="22" fillId="0" borderId="18" xfId="0" applyFont="1" applyBorder="1" applyAlignment="1">
      <alignment horizontal="center" vertical="top" wrapText="1"/>
    </xf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5" fillId="0" borderId="9" xfId="6" applyBorder="1">
      <alignment horizontal="left" vertical="top" wrapText="1"/>
    </xf>
    <xf numFmtId="0" fontId="5" fillId="0" borderId="11" xfId="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8" fillId="0" borderId="9" xfId="10" applyBorder="1">
      <alignment horizontal="left" vertical="top" wrapText="1"/>
    </xf>
    <xf numFmtId="0" fontId="8" fillId="0" borderId="11" xfId="10" applyBorder="1">
      <alignment horizontal="left" vertical="top" wrapText="1"/>
    </xf>
    <xf numFmtId="0" fontId="13" fillId="0" borderId="9" xfId="27" applyBorder="1">
      <alignment horizontal="left" vertical="top" wrapText="1"/>
    </xf>
    <xf numFmtId="0" fontId="13" fillId="0" borderId="11" xfId="27" applyBorder="1">
      <alignment horizontal="left" vertical="top" wrapText="1"/>
    </xf>
    <xf numFmtId="0" fontId="0" fillId="0" borderId="6" xfId="0" applyBorder="1" applyAlignment="1" applyProtection="1">
      <alignment horizontal="center" vertical="top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center" vertical="top" wrapText="1"/>
      <protection locked="0"/>
    </xf>
    <xf numFmtId="0" fontId="0" fillId="0" borderId="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9" fillId="2" borderId="9" xfId="13" applyBorder="1" applyAlignment="1">
      <alignment horizontal="left" vertical="top" wrapText="1"/>
    </xf>
    <xf numFmtId="0" fontId="9" fillId="2" borderId="11" xfId="13" applyBorder="1">
      <alignment horizontal="right" vertical="top" wrapText="1"/>
    </xf>
    <xf numFmtId="164" fontId="0" fillId="0" borderId="10" xfId="0" applyNumberFormat="1" applyBorder="1" applyAlignment="1">
      <alignment horizontal="center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164" fontId="22" fillId="0" borderId="0" xfId="0" applyNumberFormat="1" applyFont="1" applyAlignment="1">
      <alignment horizontal="center" vertical="top" wrapText="1"/>
    </xf>
    <xf numFmtId="165" fontId="23" fillId="3" borderId="0" xfId="0" applyNumberFormat="1" applyFont="1" applyFill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bin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32</xdr:row>
      <xdr:rowOff>11400</xdr:rowOff>
    </xdr:from>
    <xdr:to>
      <xdr:col>0</xdr:col>
      <xdr:colOff>3240000</xdr:colOff>
      <xdr:row>39</xdr:row>
      <xdr:rowOff>152100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1000" y="6107400"/>
          <a:ext cx="3175200" cy="1474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 u="sng">
              <a:solidFill>
                <a:srgbClr val="4A4A49"/>
              </a:solidFill>
              <a:latin typeface="Poppins"/>
            </a:rPr>
            <a:t>MAITRISE D'OUVRAGE</a:t>
          </a:r>
        </a:p>
        <a:p>
          <a:pPr algn="l"/>
          <a:r>
            <a:rPr lang="fr-FR" sz="800" b="1" i="0">
              <a:solidFill>
                <a:srgbClr val="4A4A49"/>
              </a:solidFill>
              <a:latin typeface="Poppins"/>
            </a:rPr>
            <a:t>DISP DE TOULOUSE</a:t>
          </a:r>
        </a:p>
        <a:p>
          <a:pPr algn="l"/>
          <a:r>
            <a:rPr lang="fr-FR" sz="800" b="0" i="0">
              <a:solidFill>
                <a:srgbClr val="4A4A49"/>
              </a:solidFill>
              <a:latin typeface="Poppins"/>
            </a:rPr>
            <a:t>Boulevard Armand Duportal - CS 81501</a:t>
          </a:r>
        </a:p>
        <a:p>
          <a:pPr algn="l"/>
          <a:r>
            <a:rPr lang="fr-FR" sz="800" b="0" i="0">
              <a:solidFill>
                <a:srgbClr val="4A4A49"/>
              </a:solidFill>
              <a:latin typeface="Poppins"/>
            </a:rPr>
            <a:t>31015 - TOULOUSE - Cedex 6</a:t>
          </a:r>
        </a:p>
        <a:p>
          <a:pPr algn="l"/>
          <a:endParaRPr sz="800">
            <a:solidFill>
              <a:srgbClr val="4A4A49"/>
            </a:solidFill>
            <a:latin typeface="Poppins"/>
          </a:endParaRPr>
        </a:p>
        <a:p>
          <a:pPr algn="l"/>
          <a:endParaRPr sz="800">
            <a:solidFill>
              <a:srgbClr val="4A4A49"/>
            </a:solidFill>
            <a:latin typeface="Poppins"/>
          </a:endParaRPr>
        </a:p>
        <a:p>
          <a:pPr algn="l"/>
          <a:endParaRPr sz="800">
            <a:solidFill>
              <a:srgbClr val="4A4A49"/>
            </a:solidFill>
            <a:latin typeface="Poppins"/>
          </a:endParaRPr>
        </a:p>
      </xdr:txBody>
    </xdr:sp>
    <xdr:clientData/>
  </xdr:twoCellAnchor>
  <xdr:twoCellAnchor editAs="absolute">
    <xdr:from>
      <xdr:col>0</xdr:col>
      <xdr:colOff>72000</xdr:colOff>
      <xdr:row>5</xdr:row>
      <xdr:rowOff>135466</xdr:rowOff>
    </xdr:from>
    <xdr:to>
      <xdr:col>0</xdr:col>
      <xdr:colOff>6624000</xdr:colOff>
      <xdr:row>17</xdr:row>
      <xdr:rowOff>152399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2000" y="1066799"/>
          <a:ext cx="6552000" cy="225213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ctr"/>
          <a:r>
            <a:rPr lang="fr-FR" sz="2200" b="1" i="0">
              <a:solidFill>
                <a:srgbClr val="66B2E4"/>
              </a:solidFill>
              <a:latin typeface="Poppins"/>
            </a:rPr>
            <a:t>PROJET DE CREATION DE 6 BOXES SUPPLEMENTAIRES ET LA RENOVATION DE L'INFIRMERIE - BASE CYNOTECHNIQUE DE LA DISP DE TOULOUSE A MURET</a:t>
          </a:r>
        </a:p>
        <a:p>
          <a:pPr algn="ctr"/>
          <a:r>
            <a:rPr lang="fr-FR" sz="1600" b="1" i="0">
              <a:solidFill>
                <a:srgbClr val="4A4A49"/>
              </a:solidFill>
              <a:latin typeface="Poppins"/>
            </a:rPr>
            <a:t> - 31600 - MURET</a:t>
          </a:r>
        </a:p>
      </xdr:txBody>
    </xdr:sp>
    <xdr:clientData/>
  </xdr:twoCellAnchor>
  <xdr:twoCellAnchor editAs="absolute">
    <xdr:from>
      <xdr:col>0</xdr:col>
      <xdr:colOff>3348000</xdr:colOff>
      <xdr:row>32</xdr:row>
      <xdr:rowOff>11400</xdr:rowOff>
    </xdr:from>
    <xdr:to>
      <xdr:col>0</xdr:col>
      <xdr:colOff>6624000</xdr:colOff>
      <xdr:row>39</xdr:row>
      <xdr:rowOff>135900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353400" y="6107400"/>
          <a:ext cx="3288600" cy="14580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 u="sng">
              <a:solidFill>
                <a:srgbClr val="4A4A49"/>
              </a:solidFill>
              <a:latin typeface="Poppins"/>
            </a:rPr>
            <a:t>ARCHITECTE MANDATAIRE</a:t>
          </a:r>
          <a:r>
            <a:rPr lang="fr-FR" sz="900" b="1" i="0">
              <a:solidFill>
                <a:srgbClr val="4A4A49"/>
              </a:solidFill>
              <a:latin typeface="Poppins"/>
            </a:rPr>
            <a:t> </a:t>
          </a:r>
        </a:p>
        <a:p>
          <a:pPr algn="l"/>
          <a:r>
            <a:rPr lang="fr-FR" sz="800" b="1" i="0">
              <a:solidFill>
                <a:srgbClr val="4A4A49"/>
              </a:solidFill>
              <a:latin typeface="Poppins"/>
            </a:rPr>
            <a:t>AWAW</a:t>
          </a:r>
        </a:p>
        <a:p>
          <a:pPr algn="l"/>
          <a:r>
            <a:rPr lang="fr-FR" sz="800" b="0" i="0">
              <a:solidFill>
                <a:srgbClr val="4A4A49"/>
              </a:solidFill>
              <a:latin typeface="Poppins"/>
            </a:rPr>
            <a:t>36 allée de Barcelone</a:t>
          </a:r>
        </a:p>
        <a:p>
          <a:pPr algn="l"/>
          <a:r>
            <a:rPr lang="fr-FR" sz="800" b="0" i="0">
              <a:solidFill>
                <a:srgbClr val="4A4A49"/>
              </a:solidFill>
              <a:latin typeface="Poppins"/>
            </a:rPr>
            <a:t>31000 - TOULOUSE</a:t>
          </a:r>
        </a:p>
        <a:p>
          <a:pPr algn="l"/>
          <a:r>
            <a:rPr lang="fr-FR" sz="800" b="0" i="0">
              <a:solidFill>
                <a:srgbClr val="4A4A49"/>
              </a:solidFill>
              <a:latin typeface="Poppins"/>
            </a:rPr>
            <a:t>Tel : 06 45 81 55 99</a:t>
          </a:r>
        </a:p>
        <a:p>
          <a:pPr algn="l"/>
          <a:r>
            <a:rPr lang="fr-FR" sz="800" b="0" i="0">
              <a:solidFill>
                <a:srgbClr val="4A4A49"/>
              </a:solidFill>
              <a:latin typeface="Poppins"/>
            </a:rPr>
            <a:t>Portable : 06 45 81 55 99</a:t>
          </a:r>
        </a:p>
        <a:p>
          <a:pPr algn="l"/>
          <a:r>
            <a:rPr lang="fr-FR" sz="800" b="0" i="0">
              <a:solidFill>
                <a:srgbClr val="4A4A49"/>
              </a:solidFill>
              <a:latin typeface="Poppins"/>
            </a:rPr>
            <a:t>Email : contact@awaw.archi</a:t>
          </a:r>
        </a:p>
      </xdr:txBody>
    </xdr:sp>
    <xdr:clientData/>
  </xdr:twoCellAnchor>
  <xdr:twoCellAnchor editAs="absolute">
    <xdr:from>
      <xdr:col>0</xdr:col>
      <xdr:colOff>1332000</xdr:colOff>
      <xdr:row>16</xdr:row>
      <xdr:rowOff>173200</xdr:rowOff>
    </xdr:from>
    <xdr:to>
      <xdr:col>0</xdr:col>
      <xdr:colOff>5328000</xdr:colOff>
      <xdr:row>32</xdr:row>
      <xdr:rowOff>29234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2000" y="3153467"/>
          <a:ext cx="3996000" cy="2836300"/>
        </a:xfrm>
        <a:prstGeom prst="rect">
          <a:avLst/>
        </a:prstGeom>
      </xdr:spPr>
    </xdr:pic>
    <xdr:clientData/>
  </xdr:twoCellAnchor>
  <xdr:twoCellAnchor editAs="absolute">
    <xdr:from>
      <xdr:col>0</xdr:col>
      <xdr:colOff>36000</xdr:colOff>
      <xdr:row>40</xdr:row>
      <xdr:rowOff>75000</xdr:rowOff>
    </xdr:from>
    <xdr:to>
      <xdr:col>0</xdr:col>
      <xdr:colOff>6660000</xdr:colOff>
      <xdr:row>49</xdr:row>
      <xdr:rowOff>77700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8600" y="7695000"/>
          <a:ext cx="6625800" cy="1717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ctr"/>
          <a:r>
            <a:rPr lang="fr-FR" sz="1600" b="1" i="0">
              <a:solidFill>
                <a:srgbClr val="4A4A49"/>
              </a:solidFill>
              <a:latin typeface="Poppins"/>
            </a:rPr>
            <a:t>Décomposition du Prix Global et Forfaitaire (DPGF)</a:t>
          </a:r>
        </a:p>
        <a:p>
          <a:pPr algn="ctr"/>
          <a:r>
            <a:rPr lang="fr-FR" sz="1600" b="1" i="0">
              <a:solidFill>
                <a:srgbClr val="CC4C36"/>
              </a:solidFill>
              <a:latin typeface="Poppins"/>
            </a:rPr>
            <a:t>Lot N°02 METALLERIE - SERRURERIE - COUVERTURE</a:t>
          </a:r>
        </a:p>
        <a:p>
          <a:pPr algn="ctr"/>
          <a:r>
            <a:rPr lang="fr-FR" sz="1600" b="1" i="0">
              <a:solidFill>
                <a:srgbClr val="4A4A49"/>
              </a:solidFill>
              <a:latin typeface="Poppins"/>
            </a:rPr>
            <a:t>PRO - Ind 0 - Novembre 2025 - 13/11/2025</a:t>
          </a:r>
        </a:p>
        <a:p>
          <a:pPr algn="ctr"/>
          <a:r>
            <a:rPr lang="fr-FR" sz="1000" b="1" i="0">
              <a:solidFill>
                <a:srgbClr val="4A4A49"/>
              </a:solidFill>
              <a:latin typeface="Poppins"/>
            </a:rPr>
            <a:t>Réf : P2519 - Rédigé par TH</a:t>
          </a:r>
        </a:p>
      </xdr:txBody>
    </xdr:sp>
    <xdr:clientData/>
  </xdr:twoCellAnchor>
  <xdr:twoCellAnchor editAs="absolute">
    <xdr:from>
      <xdr:col>0</xdr:col>
      <xdr:colOff>1296000</xdr:colOff>
      <xdr:row>0</xdr:row>
      <xdr:rowOff>97201</xdr:rowOff>
    </xdr:from>
    <xdr:to>
      <xdr:col>0</xdr:col>
      <xdr:colOff>6696000</xdr:colOff>
      <xdr:row>6</xdr:row>
      <xdr:rowOff>1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296000" y="97201"/>
          <a:ext cx="5400000" cy="10204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 u="sng">
              <a:solidFill>
                <a:srgbClr val="494949"/>
              </a:solidFill>
              <a:latin typeface="Poppins"/>
            </a:rPr>
            <a:t>ECONOMISTE DE LA CONSTRUCTION</a:t>
          </a:r>
          <a:r>
            <a:rPr lang="fr-FR" sz="900" b="1" i="0">
              <a:solidFill>
                <a:srgbClr val="494949"/>
              </a:solidFill>
              <a:latin typeface="Poppins"/>
            </a:rPr>
            <a:t> </a:t>
          </a:r>
        </a:p>
        <a:p>
          <a:pPr algn="l"/>
          <a:r>
            <a:rPr lang="fr-FR" sz="800" b="1" i="0">
              <a:solidFill>
                <a:srgbClr val="494949"/>
              </a:solidFill>
              <a:latin typeface="Poppins"/>
            </a:rPr>
            <a:t>TEOH</a:t>
          </a:r>
        </a:p>
        <a:p>
          <a:pPr algn="l"/>
          <a:r>
            <a:rPr lang="fr-FR" sz="800" b="0" i="0">
              <a:solidFill>
                <a:srgbClr val="494949"/>
              </a:solidFill>
              <a:latin typeface="Poppins"/>
            </a:rPr>
            <a:t>31 route de Paris</a:t>
          </a:r>
        </a:p>
        <a:p>
          <a:pPr algn="l"/>
          <a:r>
            <a:rPr lang="fr-FR" sz="800" b="0" i="0">
              <a:solidFill>
                <a:srgbClr val="494949"/>
              </a:solidFill>
              <a:latin typeface="Poppins"/>
            </a:rPr>
            <a:t>31140 - AUCAMVILLE</a:t>
          </a:r>
        </a:p>
        <a:p>
          <a:pPr algn="l"/>
          <a:r>
            <a:rPr lang="fr-FR" sz="800" b="0" i="0">
              <a:solidFill>
                <a:srgbClr val="494949"/>
              </a:solidFill>
              <a:latin typeface="Poppins"/>
            </a:rPr>
            <a:t>Portable : 06 31 77 91 88</a:t>
          </a:r>
        </a:p>
        <a:p>
          <a:pPr algn="l"/>
          <a:r>
            <a:rPr lang="fr-FR" sz="800" b="0" i="0">
              <a:solidFill>
                <a:srgbClr val="494949"/>
              </a:solidFill>
              <a:latin typeface="Poppins"/>
            </a:rPr>
            <a:t>Email : t.hubert@teoh-eco.fr</a:t>
          </a:r>
        </a:p>
      </xdr:txBody>
    </xdr:sp>
    <xdr:clientData/>
  </xdr:twoCellAnchor>
  <xdr:twoCellAnchor editAs="absolute">
    <xdr:from>
      <xdr:col>0</xdr:col>
      <xdr:colOff>72000</xdr:colOff>
      <xdr:row>2</xdr:row>
      <xdr:rowOff>56400</xdr:rowOff>
    </xdr:from>
    <xdr:to>
      <xdr:col>0</xdr:col>
      <xdr:colOff>1224000</xdr:colOff>
      <xdr:row>4</xdr:row>
      <xdr:rowOff>129000</xdr:rowOff>
    </xdr:to>
    <xdr:pic>
      <xdr:nvPic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000" y="437400"/>
          <a:ext cx="32" cy="13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6</xdr:row>
      <xdr:rowOff>25833</xdr:rowOff>
    </xdr:from>
    <xdr:to>
      <xdr:col>0</xdr:col>
      <xdr:colOff>6696000</xdr:colOff>
      <xdr:row>6</xdr:row>
      <xdr:rowOff>123033</xdr:rowOff>
    </xdr:to>
    <xdr:pic>
      <xdr:nvPic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43433"/>
          <a:ext cx="6696000" cy="9720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39</xdr:row>
      <xdr:rowOff>103500</xdr:rowOff>
    </xdr:from>
    <xdr:to>
      <xdr:col>0</xdr:col>
      <xdr:colOff>6696000</xdr:colOff>
      <xdr:row>40</xdr:row>
      <xdr:rowOff>10200</xdr:rowOff>
    </xdr:to>
    <xdr:pic>
      <xdr:nvPic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533000"/>
          <a:ext cx="186" cy="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0</xdr:rowOff>
    </xdr:from>
    <xdr:to>
      <xdr:col>1</xdr:col>
      <xdr:colOff>2376000</xdr:colOff>
      <xdr:row>0</xdr:row>
      <xdr:rowOff>469565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3913" y="0"/>
          <a:ext cx="2942609" cy="4695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800" b="0" i="0">
              <a:solidFill>
                <a:srgbClr val="000000"/>
              </a:solidFill>
              <a:latin typeface="Poppins"/>
            </a:rPr>
            <a:t>PROJET DE CREATION DE 6 BOXES SUPPLEMENTAIRES ET LA RENOVATION DE L'INFIRMERIE - BASE CYNOTECHNIQUE DE LA DISP DE TOULOUSE A MURET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Poppins"/>
            </a:rPr>
            <a:t>DISP DE TOULOUSE</a:t>
          </a:r>
        </a:p>
      </xdr:txBody>
    </xdr:sp>
    <xdr:clientData/>
  </xdr:twoCellAnchor>
  <xdr:twoCellAnchor editAs="absolute">
    <xdr:from>
      <xdr:col>1</xdr:col>
      <xdr:colOff>2376000</xdr:colOff>
      <xdr:row>0</xdr:row>
      <xdr:rowOff>15652</xdr:rowOff>
    </xdr:from>
    <xdr:to>
      <xdr:col>5</xdr:col>
      <xdr:colOff>828000</xdr:colOff>
      <xdr:row>0</xdr:row>
      <xdr:rowOff>485217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036522" y="15652"/>
          <a:ext cx="3302609" cy="4695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r"/>
          <a:r>
            <a:rPr lang="fr-FR" sz="800" b="0" i="0">
              <a:solidFill>
                <a:srgbClr val="000000"/>
              </a:solidFill>
              <a:latin typeface="Poppins"/>
            </a:rPr>
            <a:t>DPGF - PRO - Ind 0 - Novembre 2025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Poppins"/>
            </a:rPr>
            <a:t>Lot N°02 METALLERIE - SERRURERIE - COUVERTURE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7C4E0-6239-4323-85B4-4876C43A7FA3}">
  <sheetPr>
    <pageSetUpPr fitToPage="1"/>
  </sheetPr>
  <dimension ref="A1"/>
  <sheetViews>
    <sheetView showGridLines="0" tabSelected="1" view="pageBreakPreview" topLeftCell="A4" zoomScale="90" zoomScaleNormal="100" zoomScaleSheetLayoutView="90" workbookViewId="0">
      <selection activeCell="A25" sqref="A25"/>
    </sheetView>
  </sheetViews>
  <sheetFormatPr baseColWidth="10" defaultColWidth="10.6640625" defaultRowHeight="14.4" x14ac:dyDescent="0.3"/>
  <cols>
    <col min="1" max="1" width="111.77734375" customWidth="1"/>
    <col min="2" max="2" width="10.6640625" customWidth="1"/>
  </cols>
  <sheetData/>
  <printOptions horizontalCentered="1"/>
  <pageMargins left="0.06" right="0.06" top="0.06" bottom="0.06" header="0.76" footer="0.76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00F64-605D-47C3-8BC9-FAE3CC727228}">
  <sheetPr>
    <pageSetUpPr fitToPage="1"/>
  </sheetPr>
  <dimension ref="A1:ZZ95"/>
  <sheetViews>
    <sheetView showGridLines="0" view="pageBreakPreview" zoomScale="90" zoomScaleNormal="100" zoomScaleSheetLayoutView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84" sqref="B84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52.35" customHeight="1" x14ac:dyDescent="0.3">
      <c r="A1" s="34"/>
      <c r="B1" s="35"/>
      <c r="C1" s="35"/>
      <c r="D1" s="35"/>
      <c r="E1" s="35"/>
      <c r="F1" s="36"/>
    </row>
    <row r="2" spans="1:702" ht="43.2" x14ac:dyDescent="0.3">
      <c r="A2" s="1"/>
      <c r="B2" s="2"/>
      <c r="C2" s="3" t="s">
        <v>0</v>
      </c>
      <c r="D2" s="3" t="s">
        <v>1</v>
      </c>
      <c r="E2" s="3" t="s">
        <v>2</v>
      </c>
      <c r="F2" s="3" t="s">
        <v>3</v>
      </c>
    </row>
    <row r="3" spans="1:702" x14ac:dyDescent="0.3">
      <c r="A3" s="4"/>
      <c r="B3" s="5"/>
      <c r="C3" s="6"/>
      <c r="D3" s="6"/>
      <c r="E3" s="6"/>
      <c r="F3" s="7"/>
    </row>
    <row r="4" spans="1:702" ht="52.8" x14ac:dyDescent="0.3">
      <c r="A4" s="8"/>
      <c r="B4" s="9" t="s">
        <v>4</v>
      </c>
      <c r="C4" s="10"/>
      <c r="D4" s="10"/>
      <c r="E4" s="10"/>
      <c r="F4" s="11"/>
      <c r="ZY4" t="s">
        <v>5</v>
      </c>
      <c r="ZZ4" s="12" t="s">
        <v>6</v>
      </c>
    </row>
    <row r="5" spans="1:702" ht="19.8" x14ac:dyDescent="0.3">
      <c r="A5" s="13" t="s">
        <v>7</v>
      </c>
      <c r="B5" s="14" t="s">
        <v>8</v>
      </c>
      <c r="C5" s="10"/>
      <c r="D5" s="10"/>
      <c r="E5" s="10"/>
      <c r="F5" s="11"/>
      <c r="ZY5" t="s">
        <v>9</v>
      </c>
      <c r="ZZ5" s="12"/>
    </row>
    <row r="6" spans="1:702" ht="19.8" x14ac:dyDescent="0.3">
      <c r="A6" s="15" t="s">
        <v>10</v>
      </c>
      <c r="B6" s="16" t="s">
        <v>11</v>
      </c>
      <c r="C6" s="17"/>
      <c r="D6" s="18"/>
      <c r="E6" s="18"/>
      <c r="F6" s="19">
        <f t="shared" ref="F6:F26" si="0">ROUND(D6*E6,2)</f>
        <v>0</v>
      </c>
      <c r="ZY6" t="s">
        <v>12</v>
      </c>
      <c r="ZZ6" s="12" t="s">
        <v>13</v>
      </c>
    </row>
    <row r="7" spans="1:702" ht="19.8" x14ac:dyDescent="0.3">
      <c r="A7" s="15" t="s">
        <v>14</v>
      </c>
      <c r="B7" s="16" t="s">
        <v>15</v>
      </c>
      <c r="C7" s="17"/>
      <c r="D7" s="18"/>
      <c r="E7" s="18"/>
      <c r="F7" s="19">
        <f t="shared" si="0"/>
        <v>0</v>
      </c>
      <c r="ZY7" t="s">
        <v>16</v>
      </c>
      <c r="ZZ7" s="12" t="s">
        <v>17</v>
      </c>
    </row>
    <row r="8" spans="1:702" ht="39.6" x14ac:dyDescent="0.3">
      <c r="A8" s="15" t="s">
        <v>18</v>
      </c>
      <c r="B8" s="16" t="s">
        <v>19</v>
      </c>
      <c r="C8" s="17"/>
      <c r="D8" s="18"/>
      <c r="E8" s="18"/>
      <c r="F8" s="19">
        <f t="shared" si="0"/>
        <v>0</v>
      </c>
      <c r="ZY8" t="s">
        <v>20</v>
      </c>
      <c r="ZZ8" s="12" t="s">
        <v>21</v>
      </c>
    </row>
    <row r="9" spans="1:702" ht="19.8" x14ac:dyDescent="0.3">
      <c r="A9" s="15" t="s">
        <v>22</v>
      </c>
      <c r="B9" s="16" t="s">
        <v>23</v>
      </c>
      <c r="C9" s="17"/>
      <c r="D9" s="18"/>
      <c r="E9" s="18"/>
      <c r="F9" s="19">
        <f t="shared" si="0"/>
        <v>0</v>
      </c>
      <c r="ZY9" t="s">
        <v>24</v>
      </c>
      <c r="ZZ9" s="12" t="s">
        <v>25</v>
      </c>
    </row>
    <row r="10" spans="1:702" ht="19.8" x14ac:dyDescent="0.3">
      <c r="A10" s="15" t="s">
        <v>26</v>
      </c>
      <c r="B10" s="16" t="s">
        <v>27</v>
      </c>
      <c r="C10" s="17"/>
      <c r="D10" s="18"/>
      <c r="E10" s="18"/>
      <c r="F10" s="19">
        <f t="shared" si="0"/>
        <v>0</v>
      </c>
      <c r="ZY10" t="s">
        <v>28</v>
      </c>
      <c r="ZZ10" s="12" t="s">
        <v>29</v>
      </c>
    </row>
    <row r="11" spans="1:702" ht="19.8" x14ac:dyDescent="0.3">
      <c r="A11" s="15" t="s">
        <v>30</v>
      </c>
      <c r="B11" s="16" t="s">
        <v>31</v>
      </c>
      <c r="C11" s="17"/>
      <c r="D11" s="18"/>
      <c r="E11" s="18"/>
      <c r="F11" s="19">
        <f t="shared" si="0"/>
        <v>0</v>
      </c>
      <c r="ZY11" t="s">
        <v>32</v>
      </c>
      <c r="ZZ11" s="12" t="s">
        <v>33</v>
      </c>
    </row>
    <row r="12" spans="1:702" ht="19.8" x14ac:dyDescent="0.3">
      <c r="A12" s="15" t="s">
        <v>34</v>
      </c>
      <c r="B12" s="16" t="s">
        <v>35</v>
      </c>
      <c r="C12" s="17"/>
      <c r="D12" s="18"/>
      <c r="E12" s="18"/>
      <c r="F12" s="19">
        <f t="shared" si="0"/>
        <v>0</v>
      </c>
      <c r="ZY12" t="s">
        <v>36</v>
      </c>
      <c r="ZZ12" s="12" t="s">
        <v>37</v>
      </c>
    </row>
    <row r="13" spans="1:702" ht="19.8" x14ac:dyDescent="0.3">
      <c r="A13" s="15" t="s">
        <v>38</v>
      </c>
      <c r="B13" s="16" t="s">
        <v>39</v>
      </c>
      <c r="C13" s="17"/>
      <c r="D13" s="18"/>
      <c r="E13" s="18"/>
      <c r="F13" s="19">
        <f t="shared" si="0"/>
        <v>0</v>
      </c>
      <c r="ZY13" t="s">
        <v>40</v>
      </c>
      <c r="ZZ13" s="12" t="s">
        <v>41</v>
      </c>
    </row>
    <row r="14" spans="1:702" ht="19.8" x14ac:dyDescent="0.3">
      <c r="A14" s="15" t="s">
        <v>42</v>
      </c>
      <c r="B14" s="16" t="s">
        <v>43</v>
      </c>
      <c r="C14" s="17"/>
      <c r="D14" s="18"/>
      <c r="E14" s="18"/>
      <c r="F14" s="19">
        <f t="shared" si="0"/>
        <v>0</v>
      </c>
      <c r="ZY14" t="s">
        <v>44</v>
      </c>
      <c r="ZZ14" s="12" t="s">
        <v>45</v>
      </c>
    </row>
    <row r="15" spans="1:702" ht="19.8" x14ac:dyDescent="0.3">
      <c r="A15" s="15" t="s">
        <v>46</v>
      </c>
      <c r="B15" s="16" t="s">
        <v>47</v>
      </c>
      <c r="C15" s="17"/>
      <c r="D15" s="18"/>
      <c r="E15" s="18"/>
      <c r="F15" s="19">
        <f t="shared" si="0"/>
        <v>0</v>
      </c>
      <c r="ZY15" t="s">
        <v>48</v>
      </c>
      <c r="ZZ15" s="12" t="s">
        <v>49</v>
      </c>
    </row>
    <row r="16" spans="1:702" ht="19.8" x14ac:dyDescent="0.3">
      <c r="A16" s="15" t="s">
        <v>50</v>
      </c>
      <c r="B16" s="16" t="s">
        <v>51</v>
      </c>
      <c r="C16" s="17"/>
      <c r="D16" s="18"/>
      <c r="E16" s="18"/>
      <c r="F16" s="19">
        <f t="shared" si="0"/>
        <v>0</v>
      </c>
      <c r="ZY16" t="s">
        <v>52</v>
      </c>
      <c r="ZZ16" s="12" t="s">
        <v>53</v>
      </c>
    </row>
    <row r="17" spans="1:702" ht="19.8" x14ac:dyDescent="0.3">
      <c r="A17" s="15" t="s">
        <v>54</v>
      </c>
      <c r="B17" s="16" t="s">
        <v>55</v>
      </c>
      <c r="C17" s="17"/>
      <c r="D17" s="18"/>
      <c r="E17" s="18"/>
      <c r="F17" s="19">
        <f t="shared" si="0"/>
        <v>0</v>
      </c>
      <c r="ZY17" t="s">
        <v>56</v>
      </c>
      <c r="ZZ17" s="12" t="s">
        <v>57</v>
      </c>
    </row>
    <row r="18" spans="1:702" ht="39.6" x14ac:dyDescent="0.3">
      <c r="A18" s="15" t="s">
        <v>58</v>
      </c>
      <c r="B18" s="16" t="s">
        <v>59</v>
      </c>
      <c r="C18" s="17"/>
      <c r="D18" s="18"/>
      <c r="E18" s="18"/>
      <c r="F18" s="19">
        <f t="shared" si="0"/>
        <v>0</v>
      </c>
      <c r="ZY18" t="s">
        <v>60</v>
      </c>
      <c r="ZZ18" s="12" t="s">
        <v>61</v>
      </c>
    </row>
    <row r="19" spans="1:702" ht="19.8" x14ac:dyDescent="0.3">
      <c r="A19" s="15" t="s">
        <v>62</v>
      </c>
      <c r="B19" s="16" t="s">
        <v>63</v>
      </c>
      <c r="C19" s="17"/>
      <c r="D19" s="18"/>
      <c r="E19" s="18"/>
      <c r="F19" s="19">
        <f t="shared" si="0"/>
        <v>0</v>
      </c>
      <c r="ZY19" t="s">
        <v>64</v>
      </c>
      <c r="ZZ19" s="12" t="s">
        <v>65</v>
      </c>
    </row>
    <row r="20" spans="1:702" ht="19.8" x14ac:dyDescent="0.3">
      <c r="A20" s="15" t="s">
        <v>66</v>
      </c>
      <c r="B20" s="16" t="s">
        <v>67</v>
      </c>
      <c r="C20" s="17"/>
      <c r="D20" s="18"/>
      <c r="E20" s="18"/>
      <c r="F20" s="19">
        <f t="shared" si="0"/>
        <v>0</v>
      </c>
      <c r="ZY20" t="s">
        <v>68</v>
      </c>
      <c r="ZZ20" s="12" t="s">
        <v>69</v>
      </c>
    </row>
    <row r="21" spans="1:702" ht="39.6" x14ac:dyDescent="0.3">
      <c r="A21" s="15" t="s">
        <v>70</v>
      </c>
      <c r="B21" s="16" t="s">
        <v>71</v>
      </c>
      <c r="C21" s="17"/>
      <c r="D21" s="18"/>
      <c r="E21" s="18"/>
      <c r="F21" s="19">
        <f t="shared" si="0"/>
        <v>0</v>
      </c>
      <c r="ZY21" t="s">
        <v>72</v>
      </c>
      <c r="ZZ21" s="12" t="s">
        <v>73</v>
      </c>
    </row>
    <row r="22" spans="1:702" ht="19.8" x14ac:dyDescent="0.3">
      <c r="A22" s="15" t="s">
        <v>74</v>
      </c>
      <c r="B22" s="16" t="s">
        <v>75</v>
      </c>
      <c r="C22" s="17"/>
      <c r="D22" s="18"/>
      <c r="E22" s="18"/>
      <c r="F22" s="19">
        <f t="shared" si="0"/>
        <v>0</v>
      </c>
      <c r="ZY22" t="s">
        <v>76</v>
      </c>
      <c r="ZZ22" s="12" t="s">
        <v>77</v>
      </c>
    </row>
    <row r="23" spans="1:702" ht="19.8" x14ac:dyDescent="0.3">
      <c r="A23" s="15" t="s">
        <v>78</v>
      </c>
      <c r="B23" s="16" t="s">
        <v>79</v>
      </c>
      <c r="C23" s="17"/>
      <c r="D23" s="18"/>
      <c r="E23" s="18"/>
      <c r="F23" s="19">
        <f t="shared" si="0"/>
        <v>0</v>
      </c>
      <c r="ZY23" t="s">
        <v>80</v>
      </c>
      <c r="ZZ23" s="12" t="s">
        <v>81</v>
      </c>
    </row>
    <row r="24" spans="1:702" ht="19.8" x14ac:dyDescent="0.3">
      <c r="A24" s="15" t="s">
        <v>82</v>
      </c>
      <c r="B24" s="16" t="s">
        <v>83</v>
      </c>
      <c r="C24" s="17"/>
      <c r="D24" s="18"/>
      <c r="E24" s="18"/>
      <c r="F24" s="19">
        <f t="shared" si="0"/>
        <v>0</v>
      </c>
      <c r="ZY24" t="s">
        <v>84</v>
      </c>
      <c r="ZZ24" s="12" t="s">
        <v>85</v>
      </c>
    </row>
    <row r="25" spans="1:702" ht="19.8" x14ac:dyDescent="0.3">
      <c r="A25" s="15" t="s">
        <v>86</v>
      </c>
      <c r="B25" s="16" t="s">
        <v>87</v>
      </c>
      <c r="C25" s="17"/>
      <c r="D25" s="18"/>
      <c r="E25" s="18"/>
      <c r="F25" s="19">
        <f t="shared" si="0"/>
        <v>0</v>
      </c>
      <c r="ZY25" t="s">
        <v>88</v>
      </c>
      <c r="ZZ25" s="12" t="s">
        <v>89</v>
      </c>
    </row>
    <row r="26" spans="1:702" ht="19.8" x14ac:dyDescent="0.3">
      <c r="A26" s="15" t="s">
        <v>90</v>
      </c>
      <c r="B26" s="16" t="s">
        <v>91</v>
      </c>
      <c r="C26" s="17"/>
      <c r="D26" s="18"/>
      <c r="E26" s="18"/>
      <c r="F26" s="19">
        <f t="shared" si="0"/>
        <v>0</v>
      </c>
      <c r="ZY26" t="s">
        <v>92</v>
      </c>
      <c r="ZZ26" s="12" t="s">
        <v>93</v>
      </c>
    </row>
    <row r="27" spans="1:702" x14ac:dyDescent="0.3">
      <c r="A27" s="20"/>
      <c r="B27" s="21"/>
      <c r="C27" s="10"/>
      <c r="D27" s="10"/>
      <c r="E27" s="10"/>
      <c r="F27" s="22"/>
    </row>
    <row r="28" spans="1:702" ht="24" x14ac:dyDescent="0.3">
      <c r="A28" s="23"/>
      <c r="B28" s="24" t="s">
        <v>94</v>
      </c>
      <c r="C28" s="10"/>
      <c r="D28" s="10"/>
      <c r="E28" s="10"/>
      <c r="F28" s="25">
        <f>SUBTOTAL(109,F6:F27)</f>
        <v>0</v>
      </c>
      <c r="G28" s="26"/>
      <c r="ZY28" t="s">
        <v>95</v>
      </c>
    </row>
    <row r="29" spans="1:702" x14ac:dyDescent="0.3">
      <c r="A29" s="20"/>
      <c r="B29" s="21"/>
      <c r="C29" s="10"/>
      <c r="D29" s="10"/>
      <c r="E29" s="10"/>
      <c r="F29" s="7"/>
    </row>
    <row r="30" spans="1:702" ht="19.8" x14ac:dyDescent="0.3">
      <c r="A30" s="13" t="s">
        <v>96</v>
      </c>
      <c r="B30" s="14" t="s">
        <v>97</v>
      </c>
      <c r="C30" s="10"/>
      <c r="D30" s="10"/>
      <c r="E30" s="10"/>
      <c r="F30" s="11"/>
      <c r="ZY30" t="s">
        <v>98</v>
      </c>
      <c r="ZZ30" s="12"/>
    </row>
    <row r="31" spans="1:702" ht="19.8" x14ac:dyDescent="0.3">
      <c r="A31" s="15" t="s">
        <v>99</v>
      </c>
      <c r="B31" s="16" t="s">
        <v>100</v>
      </c>
      <c r="C31" s="17" t="s">
        <v>101</v>
      </c>
      <c r="D31" s="18"/>
      <c r="E31" s="18"/>
      <c r="F31" s="19">
        <f>ROUND(D31*E31,2)</f>
        <v>0</v>
      </c>
      <c r="ZY31" t="s">
        <v>102</v>
      </c>
      <c r="ZZ31" s="12" t="s">
        <v>103</v>
      </c>
    </row>
    <row r="32" spans="1:702" x14ac:dyDescent="0.3">
      <c r="A32" s="20"/>
      <c r="B32" s="21"/>
      <c r="C32" s="10"/>
      <c r="D32" s="10"/>
      <c r="E32" s="10"/>
      <c r="F32" s="22"/>
    </row>
    <row r="33" spans="1:702" ht="24" x14ac:dyDescent="0.3">
      <c r="A33" s="23"/>
      <c r="B33" s="24" t="s">
        <v>104</v>
      </c>
      <c r="C33" s="10"/>
      <c r="D33" s="10"/>
      <c r="E33" s="10"/>
      <c r="F33" s="25">
        <f>SUBTOTAL(109,F31:F32)</f>
        <v>0</v>
      </c>
      <c r="G33" s="26"/>
      <c r="ZY33" t="s">
        <v>105</v>
      </c>
    </row>
    <row r="34" spans="1:702" x14ac:dyDescent="0.3">
      <c r="A34" s="20"/>
      <c r="B34" s="21"/>
      <c r="C34" s="10"/>
      <c r="D34" s="10"/>
      <c r="E34" s="10"/>
      <c r="F34" s="7"/>
    </row>
    <row r="35" spans="1:702" ht="19.8" x14ac:dyDescent="0.3">
      <c r="A35" s="13" t="s">
        <v>106</v>
      </c>
      <c r="B35" s="14" t="s">
        <v>107</v>
      </c>
      <c r="C35" s="10"/>
      <c r="D35" s="10"/>
      <c r="E35" s="10"/>
      <c r="F35" s="11"/>
      <c r="ZY35" t="s">
        <v>108</v>
      </c>
      <c r="ZZ35" s="12"/>
    </row>
    <row r="36" spans="1:702" ht="19.8" x14ac:dyDescent="0.3">
      <c r="A36" s="15" t="s">
        <v>109</v>
      </c>
      <c r="B36" s="16" t="s">
        <v>110</v>
      </c>
      <c r="C36" s="17" t="s">
        <v>111</v>
      </c>
      <c r="D36" s="18"/>
      <c r="E36" s="18"/>
      <c r="F36" s="19">
        <f>ROUND(D36*E36,2)</f>
        <v>0</v>
      </c>
      <c r="ZY36" t="s">
        <v>112</v>
      </c>
      <c r="ZZ36" s="12" t="s">
        <v>113</v>
      </c>
    </row>
    <row r="37" spans="1:702" x14ac:dyDescent="0.3">
      <c r="A37" s="20"/>
      <c r="B37" s="21"/>
      <c r="C37" s="10"/>
      <c r="D37" s="10"/>
      <c r="E37" s="10"/>
      <c r="F37" s="22"/>
    </row>
    <row r="38" spans="1:702" ht="24" x14ac:dyDescent="0.3">
      <c r="A38" s="23"/>
      <c r="B38" s="24" t="s">
        <v>114</v>
      </c>
      <c r="C38" s="10"/>
      <c r="D38" s="10"/>
      <c r="E38" s="10"/>
      <c r="F38" s="25">
        <f>SUBTOTAL(109,F36:F37)</f>
        <v>0</v>
      </c>
      <c r="G38" s="26"/>
      <c r="ZY38" t="s">
        <v>115</v>
      </c>
    </row>
    <row r="39" spans="1:702" x14ac:dyDescent="0.3">
      <c r="A39" s="20"/>
      <c r="B39" s="21"/>
      <c r="C39" s="10"/>
      <c r="D39" s="10"/>
      <c r="E39" s="10"/>
      <c r="F39" s="7"/>
    </row>
    <row r="40" spans="1:702" ht="19.8" x14ac:dyDescent="0.3">
      <c r="A40" s="13" t="s">
        <v>116</v>
      </c>
      <c r="B40" s="14" t="s">
        <v>117</v>
      </c>
      <c r="C40" s="10"/>
      <c r="D40" s="10"/>
      <c r="E40" s="10"/>
      <c r="F40" s="11"/>
      <c r="ZY40" t="s">
        <v>118</v>
      </c>
      <c r="ZZ40" s="12"/>
    </row>
    <row r="41" spans="1:702" ht="19.8" x14ac:dyDescent="0.3">
      <c r="A41" s="15" t="s">
        <v>119</v>
      </c>
      <c r="B41" s="16" t="s">
        <v>120</v>
      </c>
      <c r="C41" s="17" t="s">
        <v>121</v>
      </c>
      <c r="D41" s="18"/>
      <c r="E41" s="18"/>
      <c r="F41" s="19">
        <f>ROUND(D41*E41,2)</f>
        <v>0</v>
      </c>
      <c r="ZY41" t="s">
        <v>122</v>
      </c>
      <c r="ZZ41" s="12" t="s">
        <v>123</v>
      </c>
    </row>
    <row r="42" spans="1:702" x14ac:dyDescent="0.3">
      <c r="A42" s="20"/>
      <c r="B42" s="21"/>
      <c r="C42" s="10"/>
      <c r="D42" s="10"/>
      <c r="E42" s="10"/>
      <c r="F42" s="22"/>
    </row>
    <row r="43" spans="1:702" ht="24" x14ac:dyDescent="0.3">
      <c r="A43" s="23"/>
      <c r="B43" s="24" t="s">
        <v>124</v>
      </c>
      <c r="C43" s="10"/>
      <c r="D43" s="10"/>
      <c r="E43" s="10"/>
      <c r="F43" s="25">
        <f>SUBTOTAL(109,F41:F42)</f>
        <v>0</v>
      </c>
      <c r="G43" s="26"/>
      <c r="ZY43" t="s">
        <v>125</v>
      </c>
    </row>
    <row r="44" spans="1:702" x14ac:dyDescent="0.3">
      <c r="A44" s="20"/>
      <c r="B44" s="21"/>
      <c r="C44" s="10"/>
      <c r="D44" s="10"/>
      <c r="E44" s="10"/>
      <c r="F44" s="7"/>
    </row>
    <row r="45" spans="1:702" ht="19.8" x14ac:dyDescent="0.3">
      <c r="A45" s="13" t="s">
        <v>126</v>
      </c>
      <c r="B45" s="14" t="s">
        <v>127</v>
      </c>
      <c r="C45" s="10"/>
      <c r="D45" s="10"/>
      <c r="E45" s="10"/>
      <c r="F45" s="11"/>
      <c r="ZY45" t="s">
        <v>128</v>
      </c>
      <c r="ZZ45" s="12"/>
    </row>
    <row r="46" spans="1:702" ht="19.8" x14ac:dyDescent="0.3">
      <c r="A46" s="15" t="s">
        <v>129</v>
      </c>
      <c r="B46" s="16" t="s">
        <v>130</v>
      </c>
      <c r="C46" s="17" t="s">
        <v>131</v>
      </c>
      <c r="D46" s="18"/>
      <c r="E46" s="18"/>
      <c r="F46" s="19">
        <f t="shared" ref="F46:F53" si="1">ROUND(D46*E46,2)</f>
        <v>0</v>
      </c>
      <c r="ZY46" t="s">
        <v>132</v>
      </c>
      <c r="ZZ46" s="12" t="s">
        <v>133</v>
      </c>
    </row>
    <row r="47" spans="1:702" ht="39.6" x14ac:dyDescent="0.3">
      <c r="A47" s="15" t="s">
        <v>134</v>
      </c>
      <c r="B47" s="16" t="s">
        <v>135</v>
      </c>
      <c r="C47" s="17" t="s">
        <v>136</v>
      </c>
      <c r="D47" s="18"/>
      <c r="E47" s="18"/>
      <c r="F47" s="19">
        <f t="shared" si="1"/>
        <v>0</v>
      </c>
      <c r="ZY47" t="s">
        <v>137</v>
      </c>
      <c r="ZZ47" s="12" t="s">
        <v>138</v>
      </c>
    </row>
    <row r="48" spans="1:702" ht="19.8" x14ac:dyDescent="0.3">
      <c r="A48" s="15" t="s">
        <v>139</v>
      </c>
      <c r="B48" s="16" t="s">
        <v>140</v>
      </c>
      <c r="C48" s="17" t="s">
        <v>141</v>
      </c>
      <c r="D48" s="18"/>
      <c r="E48" s="18"/>
      <c r="F48" s="19">
        <f t="shared" si="1"/>
        <v>0</v>
      </c>
      <c r="ZY48" t="s">
        <v>142</v>
      </c>
      <c r="ZZ48" s="12" t="s">
        <v>143</v>
      </c>
    </row>
    <row r="49" spans="1:702" ht="19.8" x14ac:dyDescent="0.3">
      <c r="A49" s="15" t="s">
        <v>144</v>
      </c>
      <c r="B49" s="16" t="s">
        <v>145</v>
      </c>
      <c r="C49" s="17" t="s">
        <v>146</v>
      </c>
      <c r="D49" s="18"/>
      <c r="E49" s="18"/>
      <c r="F49" s="19">
        <f t="shared" si="1"/>
        <v>0</v>
      </c>
      <c r="ZY49" t="s">
        <v>147</v>
      </c>
      <c r="ZZ49" s="12" t="s">
        <v>148</v>
      </c>
    </row>
    <row r="50" spans="1:702" ht="19.8" x14ac:dyDescent="0.3">
      <c r="A50" s="15" t="s">
        <v>149</v>
      </c>
      <c r="B50" s="16" t="s">
        <v>150</v>
      </c>
      <c r="C50" s="17" t="s">
        <v>151</v>
      </c>
      <c r="D50" s="18"/>
      <c r="E50" s="18"/>
      <c r="F50" s="19">
        <f t="shared" si="1"/>
        <v>0</v>
      </c>
      <c r="ZY50" t="s">
        <v>152</v>
      </c>
      <c r="ZZ50" s="12" t="s">
        <v>153</v>
      </c>
    </row>
    <row r="51" spans="1:702" ht="19.8" x14ac:dyDescent="0.3">
      <c r="A51" s="15" t="s">
        <v>154</v>
      </c>
      <c r="B51" s="16" t="s">
        <v>155</v>
      </c>
      <c r="C51" s="17" t="s">
        <v>156</v>
      </c>
      <c r="D51" s="18"/>
      <c r="E51" s="18"/>
      <c r="F51" s="19">
        <f t="shared" si="1"/>
        <v>0</v>
      </c>
      <c r="ZY51" t="s">
        <v>157</v>
      </c>
      <c r="ZZ51" s="12" t="s">
        <v>158</v>
      </c>
    </row>
    <row r="52" spans="1:702" ht="39.6" x14ac:dyDescent="0.3">
      <c r="A52" s="15" t="s">
        <v>159</v>
      </c>
      <c r="B52" s="16" t="s">
        <v>160</v>
      </c>
      <c r="C52" s="17" t="s">
        <v>161</v>
      </c>
      <c r="D52" s="18"/>
      <c r="E52" s="18"/>
      <c r="F52" s="19">
        <f t="shared" si="1"/>
        <v>0</v>
      </c>
      <c r="ZY52" t="s">
        <v>162</v>
      </c>
      <c r="ZZ52" s="12" t="s">
        <v>163</v>
      </c>
    </row>
    <row r="53" spans="1:702" ht="19.8" x14ac:dyDescent="0.3">
      <c r="A53" s="15" t="s">
        <v>164</v>
      </c>
      <c r="B53" s="16" t="s">
        <v>165</v>
      </c>
      <c r="C53" s="17" t="s">
        <v>166</v>
      </c>
      <c r="D53" s="18"/>
      <c r="E53" s="18"/>
      <c r="F53" s="19">
        <f t="shared" si="1"/>
        <v>0</v>
      </c>
      <c r="ZY53" t="s">
        <v>167</v>
      </c>
      <c r="ZZ53" s="12" t="s">
        <v>168</v>
      </c>
    </row>
    <row r="54" spans="1:702" x14ac:dyDescent="0.3">
      <c r="A54" s="20"/>
      <c r="B54" s="21"/>
      <c r="C54" s="10"/>
      <c r="D54" s="10"/>
      <c r="E54" s="10"/>
      <c r="F54" s="22"/>
    </row>
    <row r="55" spans="1:702" ht="48" x14ac:dyDescent="0.3">
      <c r="A55" s="23"/>
      <c r="B55" s="24" t="s">
        <v>169</v>
      </c>
      <c r="C55" s="10"/>
      <c r="D55" s="10"/>
      <c r="E55" s="10"/>
      <c r="F55" s="25">
        <f>SUBTOTAL(109,F46:F54)</f>
        <v>0</v>
      </c>
      <c r="G55" s="26"/>
      <c r="ZY55" t="s">
        <v>170</v>
      </c>
    </row>
    <row r="56" spans="1:702" x14ac:dyDescent="0.3">
      <c r="A56" s="20"/>
      <c r="B56" s="21"/>
      <c r="C56" s="10"/>
      <c r="D56" s="10"/>
      <c r="E56" s="10"/>
      <c r="F56" s="7"/>
    </row>
    <row r="57" spans="1:702" ht="19.8" x14ac:dyDescent="0.3">
      <c r="A57" s="13" t="s">
        <v>171</v>
      </c>
      <c r="B57" s="14" t="s">
        <v>172</v>
      </c>
      <c r="C57" s="10"/>
      <c r="D57" s="10"/>
      <c r="E57" s="10"/>
      <c r="F57" s="11"/>
      <c r="ZY57" t="s">
        <v>173</v>
      </c>
      <c r="ZZ57" s="12"/>
    </row>
    <row r="58" spans="1:702" ht="39.6" x14ac:dyDescent="0.3">
      <c r="A58" s="15" t="s">
        <v>174</v>
      </c>
      <c r="B58" s="16" t="s">
        <v>175</v>
      </c>
      <c r="C58" s="17" t="s">
        <v>176</v>
      </c>
      <c r="D58" s="18"/>
      <c r="E58" s="18"/>
      <c r="F58" s="19">
        <f>ROUND(D58*E58,2)</f>
        <v>0</v>
      </c>
      <c r="ZY58" t="s">
        <v>177</v>
      </c>
      <c r="ZZ58" s="12" t="s">
        <v>178</v>
      </c>
    </row>
    <row r="59" spans="1:702" ht="39.6" x14ac:dyDescent="0.3">
      <c r="A59" s="15" t="s">
        <v>179</v>
      </c>
      <c r="B59" s="16" t="s">
        <v>180</v>
      </c>
      <c r="C59" s="17" t="s">
        <v>181</v>
      </c>
      <c r="D59" s="18"/>
      <c r="E59" s="18"/>
      <c r="F59" s="19">
        <f>ROUND(D59*E59,2)</f>
        <v>0</v>
      </c>
      <c r="ZY59" t="s">
        <v>182</v>
      </c>
      <c r="ZZ59" s="12" t="s">
        <v>183</v>
      </c>
    </row>
    <row r="60" spans="1:702" x14ac:dyDescent="0.3">
      <c r="A60" s="20"/>
      <c r="B60" s="21"/>
      <c r="C60" s="10"/>
      <c r="D60" s="10"/>
      <c r="E60" s="10"/>
      <c r="F60" s="22"/>
    </row>
    <row r="61" spans="1:702" ht="48" x14ac:dyDescent="0.3">
      <c r="A61" s="23"/>
      <c r="B61" s="24" t="s">
        <v>184</v>
      </c>
      <c r="C61" s="10"/>
      <c r="D61" s="10"/>
      <c r="E61" s="10"/>
      <c r="F61" s="25">
        <f>SUBTOTAL(109,F58:F60)</f>
        <v>0</v>
      </c>
      <c r="G61" s="26"/>
      <c r="ZY61" t="s">
        <v>185</v>
      </c>
    </row>
    <row r="62" spans="1:702" x14ac:dyDescent="0.3">
      <c r="A62" s="20"/>
      <c r="B62" s="21"/>
      <c r="C62" s="10"/>
      <c r="D62" s="10"/>
      <c r="E62" s="10"/>
      <c r="F62" s="7"/>
    </row>
    <row r="63" spans="1:702" ht="19.8" x14ac:dyDescent="0.3">
      <c r="A63" s="13" t="s">
        <v>186</v>
      </c>
      <c r="B63" s="14" t="s">
        <v>187</v>
      </c>
      <c r="C63" s="10"/>
      <c r="D63" s="10"/>
      <c r="E63" s="10"/>
      <c r="F63" s="11"/>
      <c r="ZY63" t="s">
        <v>188</v>
      </c>
      <c r="ZZ63" s="12"/>
    </row>
    <row r="64" spans="1:702" ht="19.8" x14ac:dyDescent="0.3">
      <c r="A64" s="15" t="s">
        <v>189</v>
      </c>
      <c r="B64" s="16" t="s">
        <v>190</v>
      </c>
      <c r="C64" s="17" t="s">
        <v>191</v>
      </c>
      <c r="D64" s="18"/>
      <c r="E64" s="18"/>
      <c r="F64" s="19">
        <f>ROUND(D64*E64,2)</f>
        <v>0</v>
      </c>
      <c r="ZY64" t="s">
        <v>192</v>
      </c>
      <c r="ZZ64" s="12" t="s">
        <v>193</v>
      </c>
    </row>
    <row r="65" spans="1:702" ht="39.6" x14ac:dyDescent="0.3">
      <c r="A65" s="15" t="s">
        <v>194</v>
      </c>
      <c r="B65" s="16" t="s">
        <v>195</v>
      </c>
      <c r="C65" s="17" t="s">
        <v>196</v>
      </c>
      <c r="D65" s="18"/>
      <c r="E65" s="18"/>
      <c r="F65" s="19">
        <f>ROUND(D65*E65,2)</f>
        <v>0</v>
      </c>
      <c r="ZY65" t="s">
        <v>197</v>
      </c>
      <c r="ZZ65" s="12" t="s">
        <v>198</v>
      </c>
    </row>
    <row r="66" spans="1:702" ht="39.6" x14ac:dyDescent="0.3">
      <c r="A66" s="15" t="s">
        <v>199</v>
      </c>
      <c r="B66" s="16" t="s">
        <v>200</v>
      </c>
      <c r="C66" s="17" t="s">
        <v>201</v>
      </c>
      <c r="D66" s="18"/>
      <c r="E66" s="18"/>
      <c r="F66" s="19">
        <f>ROUND(D66*E66,2)</f>
        <v>0</v>
      </c>
      <c r="ZY66" t="s">
        <v>202</v>
      </c>
      <c r="ZZ66" s="12" t="s">
        <v>203</v>
      </c>
    </row>
    <row r="67" spans="1:702" x14ac:dyDescent="0.3">
      <c r="A67" s="20"/>
      <c r="B67" s="21"/>
      <c r="C67" s="10"/>
      <c r="D67" s="10"/>
      <c r="E67" s="10"/>
      <c r="F67" s="22"/>
    </row>
    <row r="68" spans="1:702" ht="48" x14ac:dyDescent="0.3">
      <c r="A68" s="23"/>
      <c r="B68" s="24" t="s">
        <v>204</v>
      </c>
      <c r="C68" s="10"/>
      <c r="D68" s="10"/>
      <c r="E68" s="10"/>
      <c r="F68" s="25">
        <f>SUBTOTAL(109,F64:F67)</f>
        <v>0</v>
      </c>
      <c r="G68" s="26"/>
      <c r="ZY68" t="s">
        <v>205</v>
      </c>
    </row>
    <row r="69" spans="1:702" x14ac:dyDescent="0.3">
      <c r="A69" s="20"/>
      <c r="B69" s="21"/>
      <c r="C69" s="10"/>
      <c r="D69" s="10"/>
      <c r="E69" s="10"/>
      <c r="F69" s="7"/>
    </row>
    <row r="70" spans="1:702" ht="19.8" x14ac:dyDescent="0.3">
      <c r="A70" s="13" t="s">
        <v>206</v>
      </c>
      <c r="B70" s="14" t="s">
        <v>207</v>
      </c>
      <c r="C70" s="10"/>
      <c r="D70" s="10"/>
      <c r="E70" s="10"/>
      <c r="F70" s="11"/>
      <c r="ZY70" t="s">
        <v>208</v>
      </c>
      <c r="ZZ70" s="12"/>
    </row>
    <row r="71" spans="1:702" ht="39.6" x14ac:dyDescent="0.3">
      <c r="A71" s="15" t="s">
        <v>209</v>
      </c>
      <c r="B71" s="16" t="s">
        <v>210</v>
      </c>
      <c r="C71" s="17" t="s">
        <v>211</v>
      </c>
      <c r="D71" s="18"/>
      <c r="E71" s="18"/>
      <c r="F71" s="19">
        <f t="shared" ref="F71:F79" si="2">ROUND(D71*E71,2)</f>
        <v>0</v>
      </c>
      <c r="ZY71" t="s">
        <v>212</v>
      </c>
      <c r="ZZ71" s="12" t="s">
        <v>213</v>
      </c>
    </row>
    <row r="72" spans="1:702" ht="19.8" x14ac:dyDescent="0.3">
      <c r="A72" s="15" t="s">
        <v>214</v>
      </c>
      <c r="B72" s="16" t="s">
        <v>215</v>
      </c>
      <c r="C72" s="17" t="s">
        <v>216</v>
      </c>
      <c r="D72" s="18"/>
      <c r="E72" s="18"/>
      <c r="F72" s="19">
        <f t="shared" si="2"/>
        <v>0</v>
      </c>
      <c r="ZY72" t="s">
        <v>217</v>
      </c>
      <c r="ZZ72" s="12" t="s">
        <v>218</v>
      </c>
    </row>
    <row r="73" spans="1:702" ht="19.8" x14ac:dyDescent="0.3">
      <c r="A73" s="15" t="s">
        <v>219</v>
      </c>
      <c r="B73" s="16" t="s">
        <v>220</v>
      </c>
      <c r="C73" s="17" t="s">
        <v>221</v>
      </c>
      <c r="D73" s="18"/>
      <c r="E73" s="18"/>
      <c r="F73" s="19">
        <f t="shared" si="2"/>
        <v>0</v>
      </c>
      <c r="ZY73" t="s">
        <v>222</v>
      </c>
      <c r="ZZ73" s="12" t="s">
        <v>223</v>
      </c>
    </row>
    <row r="74" spans="1:702" ht="19.8" x14ac:dyDescent="0.3">
      <c r="A74" s="15" t="s">
        <v>224</v>
      </c>
      <c r="B74" s="16" t="s">
        <v>225</v>
      </c>
      <c r="C74" s="17" t="s">
        <v>226</v>
      </c>
      <c r="D74" s="18"/>
      <c r="E74" s="18"/>
      <c r="F74" s="19">
        <f t="shared" si="2"/>
        <v>0</v>
      </c>
      <c r="ZY74" t="s">
        <v>227</v>
      </c>
      <c r="ZZ74" s="12" t="s">
        <v>228</v>
      </c>
    </row>
    <row r="75" spans="1:702" ht="19.8" x14ac:dyDescent="0.3">
      <c r="A75" s="15" t="s">
        <v>229</v>
      </c>
      <c r="B75" s="16" t="s">
        <v>230</v>
      </c>
      <c r="C75" s="17" t="s">
        <v>231</v>
      </c>
      <c r="D75" s="18"/>
      <c r="E75" s="18"/>
      <c r="F75" s="19">
        <f t="shared" si="2"/>
        <v>0</v>
      </c>
      <c r="ZY75" t="s">
        <v>232</v>
      </c>
      <c r="ZZ75" s="12" t="s">
        <v>233</v>
      </c>
    </row>
    <row r="76" spans="1:702" ht="19.8" x14ac:dyDescent="0.3">
      <c r="A76" s="15" t="s">
        <v>234</v>
      </c>
      <c r="B76" s="16" t="s">
        <v>235</v>
      </c>
      <c r="C76" s="17" t="s">
        <v>236</v>
      </c>
      <c r="D76" s="18"/>
      <c r="E76" s="18"/>
      <c r="F76" s="19">
        <f t="shared" si="2"/>
        <v>0</v>
      </c>
      <c r="ZY76" t="s">
        <v>237</v>
      </c>
      <c r="ZZ76" s="12" t="s">
        <v>238</v>
      </c>
    </row>
    <row r="77" spans="1:702" ht="39.6" x14ac:dyDescent="0.3">
      <c r="A77" s="15" t="s">
        <v>239</v>
      </c>
      <c r="B77" s="16" t="s">
        <v>240</v>
      </c>
      <c r="C77" s="17" t="s">
        <v>241</v>
      </c>
      <c r="D77" s="18"/>
      <c r="E77" s="18"/>
      <c r="F77" s="19">
        <f t="shared" si="2"/>
        <v>0</v>
      </c>
      <c r="ZY77" t="s">
        <v>242</v>
      </c>
      <c r="ZZ77" s="12" t="s">
        <v>243</v>
      </c>
    </row>
    <row r="78" spans="1:702" ht="19.8" x14ac:dyDescent="0.3">
      <c r="A78" s="15" t="s">
        <v>244</v>
      </c>
      <c r="B78" s="16" t="s">
        <v>245</v>
      </c>
      <c r="C78" s="17" t="s">
        <v>246</v>
      </c>
      <c r="D78" s="18"/>
      <c r="E78" s="18"/>
      <c r="F78" s="19">
        <f t="shared" si="2"/>
        <v>0</v>
      </c>
      <c r="ZY78" t="s">
        <v>247</v>
      </c>
      <c r="ZZ78" s="12" t="s">
        <v>248</v>
      </c>
    </row>
    <row r="79" spans="1:702" ht="19.8" x14ac:dyDescent="0.3">
      <c r="A79" s="15" t="s">
        <v>249</v>
      </c>
      <c r="B79" s="16" t="s">
        <v>250</v>
      </c>
      <c r="C79" s="17" t="s">
        <v>251</v>
      </c>
      <c r="D79" s="18"/>
      <c r="E79" s="18"/>
      <c r="F79" s="19">
        <f t="shared" si="2"/>
        <v>0</v>
      </c>
      <c r="ZY79" t="s">
        <v>252</v>
      </c>
      <c r="ZZ79" s="12" t="s">
        <v>253</v>
      </c>
    </row>
    <row r="80" spans="1:702" x14ac:dyDescent="0.3">
      <c r="A80" s="20"/>
      <c r="B80" s="21"/>
      <c r="C80" s="10"/>
      <c r="D80" s="10"/>
      <c r="E80" s="10"/>
      <c r="F80" s="22"/>
    </row>
    <row r="81" spans="1:702" ht="48" x14ac:dyDescent="0.3">
      <c r="A81" s="23"/>
      <c r="B81" s="24" t="s">
        <v>254</v>
      </c>
      <c r="C81" s="10"/>
      <c r="D81" s="10"/>
      <c r="E81" s="10"/>
      <c r="F81" s="25">
        <f>SUBTOTAL(109,F71:F80)</f>
        <v>0</v>
      </c>
      <c r="G81" s="26"/>
      <c r="ZY81" t="s">
        <v>255</v>
      </c>
    </row>
    <row r="82" spans="1:702" x14ac:dyDescent="0.3">
      <c r="A82" s="20"/>
      <c r="B82" s="21"/>
      <c r="C82" s="10"/>
      <c r="D82" s="10"/>
      <c r="E82" s="10"/>
      <c r="F82" s="7"/>
    </row>
    <row r="83" spans="1:702" ht="19.8" x14ac:dyDescent="0.3">
      <c r="A83" s="13" t="s">
        <v>256</v>
      </c>
      <c r="B83" s="14" t="s">
        <v>257</v>
      </c>
      <c r="C83" s="10"/>
      <c r="D83" s="10"/>
      <c r="E83" s="10"/>
      <c r="F83" s="11"/>
      <c r="ZY83" t="s">
        <v>258</v>
      </c>
      <c r="ZZ83" s="12"/>
    </row>
    <row r="84" spans="1:702" ht="19.8" x14ac:dyDescent="0.3">
      <c r="A84" s="15" t="s">
        <v>259</v>
      </c>
      <c r="B84" s="16" t="s">
        <v>260</v>
      </c>
      <c r="C84" s="17" t="s">
        <v>261</v>
      </c>
      <c r="D84" s="18"/>
      <c r="E84" s="18"/>
      <c r="F84" s="19">
        <f>ROUND(D84*E84,2)</f>
        <v>0</v>
      </c>
      <c r="ZY84" t="s">
        <v>262</v>
      </c>
      <c r="ZZ84" s="12" t="s">
        <v>263</v>
      </c>
    </row>
    <row r="85" spans="1:702" ht="19.8" x14ac:dyDescent="0.3">
      <c r="A85" s="15" t="s">
        <v>264</v>
      </c>
      <c r="B85" s="16" t="s">
        <v>265</v>
      </c>
      <c r="C85" s="17" t="s">
        <v>266</v>
      </c>
      <c r="D85" s="18"/>
      <c r="E85" s="18"/>
      <c r="F85" s="19">
        <f>ROUND(D85*E85,2)</f>
        <v>0</v>
      </c>
      <c r="ZY85" t="s">
        <v>267</v>
      </c>
      <c r="ZZ85" s="12" t="s">
        <v>268</v>
      </c>
    </row>
    <row r="86" spans="1:702" x14ac:dyDescent="0.3">
      <c r="A86" s="20"/>
      <c r="B86" s="21"/>
      <c r="C86" s="10"/>
      <c r="D86" s="10"/>
      <c r="E86" s="10"/>
      <c r="F86" s="22"/>
    </row>
    <row r="87" spans="1:702" ht="24" x14ac:dyDescent="0.3">
      <c r="A87" s="23"/>
      <c r="B87" s="24" t="s">
        <v>269</v>
      </c>
      <c r="C87" s="10"/>
      <c r="D87" s="10"/>
      <c r="E87" s="10"/>
      <c r="F87" s="25">
        <f>SUBTOTAL(109,F84:F86)</f>
        <v>0</v>
      </c>
      <c r="G87" s="26"/>
      <c r="ZY87" t="s">
        <v>270</v>
      </c>
    </row>
    <row r="88" spans="1:702" x14ac:dyDescent="0.3">
      <c r="A88" s="20"/>
      <c r="B88" s="21"/>
      <c r="C88" s="10"/>
      <c r="D88" s="10"/>
      <c r="E88" s="10"/>
      <c r="F88" s="7"/>
    </row>
    <row r="89" spans="1:702" x14ac:dyDescent="0.3">
      <c r="A89" s="27"/>
      <c r="B89" s="28"/>
      <c r="C89" s="29"/>
      <c r="D89" s="29"/>
      <c r="E89" s="29"/>
      <c r="F89" s="22"/>
    </row>
    <row r="90" spans="1:702" x14ac:dyDescent="0.3">
      <c r="A90" s="30"/>
      <c r="B90" s="30"/>
      <c r="C90" s="30"/>
      <c r="D90" s="30"/>
      <c r="E90" s="30"/>
      <c r="F90" s="30"/>
    </row>
    <row r="91" spans="1:702" ht="28.8" x14ac:dyDescent="0.3">
      <c r="B91" s="31" t="s">
        <v>271</v>
      </c>
      <c r="F91" s="32">
        <f>SUBTOTAL(109,F4:F89)</f>
        <v>0</v>
      </c>
      <c r="ZY91" t="s">
        <v>272</v>
      </c>
    </row>
    <row r="92" spans="1:702" x14ac:dyDescent="0.3">
      <c r="A92" s="33">
        <v>20</v>
      </c>
      <c r="B92" s="31" t="str">
        <f>CONCATENATE("Montant TVA (",A92,"%)")</f>
        <v>Montant TVA (20%)</v>
      </c>
      <c r="F92" s="32">
        <f>(F91*A92)/100</f>
        <v>0</v>
      </c>
      <c r="ZY92" t="s">
        <v>273</v>
      </c>
    </row>
    <row r="93" spans="1:702" x14ac:dyDescent="0.3">
      <c r="B93" s="31" t="s">
        <v>274</v>
      </c>
      <c r="F93" s="32">
        <f>F91+F92</f>
        <v>0</v>
      </c>
      <c r="ZY93" t="s">
        <v>275</v>
      </c>
    </row>
    <row r="94" spans="1:702" x14ac:dyDescent="0.3">
      <c r="F94" s="32"/>
    </row>
    <row r="95" spans="1:702" x14ac:dyDescent="0.3">
      <c r="F95" s="32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 r:id="rId1"/>
  <rowBreaks count="2" manualBreakCount="2">
    <brk id="33" max="5" man="1"/>
    <brk id="6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N°02 Page de garde</vt:lpstr>
      <vt:lpstr>Lot N°02 METALLERIE - SERRURER</vt:lpstr>
      <vt:lpstr>'Lot N°02 METALLERIE - SERRURER'!Impression_des_titres</vt:lpstr>
      <vt:lpstr>'Lot N°02 METALLERIE - SERRURER'!Zone_d_impression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t.hubert</dc:creator>
  <cp:lastModifiedBy>Teddy Hubert</cp:lastModifiedBy>
  <dcterms:created xsi:type="dcterms:W3CDTF">2025-11-07T18:41:04Z</dcterms:created>
  <dcterms:modified xsi:type="dcterms:W3CDTF">2025-11-12T11:15:20Z</dcterms:modified>
</cp:coreProperties>
</file>